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'Sheet1'!$A$1:$K$51</definedName>
  </definedNames>
  <calcPr fullCalcOnLoad="1"/>
</workbook>
</file>

<file path=xl/sharedStrings.xml><?xml version="1.0" encoding="utf-8"?>
<sst xmlns="http://schemas.openxmlformats.org/spreadsheetml/2006/main" count="133" uniqueCount="48">
  <si>
    <t>Calculate for Current (I)</t>
  </si>
  <si>
    <t>I=P/E</t>
  </si>
  <si>
    <t>Power</t>
  </si>
  <si>
    <t>Watts</t>
  </si>
  <si>
    <t>Voltage</t>
  </si>
  <si>
    <t>Volts</t>
  </si>
  <si>
    <t>=</t>
  </si>
  <si>
    <t>Current</t>
  </si>
  <si>
    <t>Amps</t>
  </si>
  <si>
    <t>I=Square Root (P/R)</t>
  </si>
  <si>
    <t>Resistance</t>
  </si>
  <si>
    <t>Ohms</t>
  </si>
  <si>
    <t>I=E/R</t>
  </si>
  <si>
    <t>mA</t>
  </si>
  <si>
    <t>www.start-stop.com</t>
  </si>
  <si>
    <t>Please note that the information shown here is typical and does not constitute any guarantee</t>
  </si>
  <si>
    <t>of performance and measurement. Several outside factors can influence such calculations.</t>
  </si>
  <si>
    <t>The calculations shown in this report are for estimation purposes only.</t>
  </si>
  <si>
    <t>Again, all calculations are estimates.</t>
  </si>
  <si>
    <t>Ohm's Law Calculator Tool by:</t>
  </si>
  <si>
    <t>ALL THE YELLOW CELLS ARE FOR DATA ENTRY</t>
  </si>
  <si>
    <t>View the results on the light blue cells. The results are calculated based on the (2) yellow cell entries.</t>
  </si>
  <si>
    <t>Calculate for Power (P)</t>
  </si>
  <si>
    <r>
      <t xml:space="preserve">P = I 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 xml:space="preserve"> x R</t>
    </r>
  </si>
  <si>
    <t>HP</t>
  </si>
  <si>
    <t>P = E x I</t>
  </si>
  <si>
    <r>
      <t xml:space="preserve">P = E 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 xml:space="preserve"> / R</t>
    </r>
  </si>
  <si>
    <r>
      <t xml:space="preserve">R = P / I </t>
    </r>
    <r>
      <rPr>
        <b/>
        <vertAlign val="superscript"/>
        <sz val="8"/>
        <color indexed="8"/>
        <rFont val="Arial"/>
        <family val="2"/>
      </rPr>
      <t>2</t>
    </r>
  </si>
  <si>
    <t>R = E / I</t>
  </si>
  <si>
    <t>Calculate for Resistance ('R)</t>
  </si>
  <si>
    <r>
      <t xml:space="preserve">R = E 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 xml:space="preserve"> / P</t>
    </r>
  </si>
  <si>
    <t>K ohms</t>
  </si>
  <si>
    <t>Calculate for Voltage (E)</t>
  </si>
  <si>
    <t>E = I x R</t>
  </si>
  <si>
    <t>E = P / I</t>
  </si>
  <si>
    <t>E = Square Root of (P x R)</t>
  </si>
  <si>
    <r>
      <t xml:space="preserve">OHMS LAW CALCULATOR </t>
    </r>
    <r>
      <rPr>
        <b/>
        <sz val="16"/>
        <rFont val="Symbol"/>
        <family val="1"/>
      </rPr>
      <t xml:space="preserve">W                           </t>
    </r>
    <r>
      <rPr>
        <b/>
        <sz val="12"/>
        <color indexed="12"/>
        <rFont val="Arial"/>
        <family val="2"/>
      </rPr>
      <t>www.Start-Stop.com</t>
    </r>
  </si>
  <si>
    <t xml:space="preserve">( I ) Current is what flows on a wire or conductor like water flowing down a river. </t>
  </si>
  <si>
    <t>Current flows from points of high voltage to points of low voltage on the surface of a conductor.</t>
  </si>
  <si>
    <t>Current is measured in (A) amperes or amps.</t>
  </si>
  <si>
    <t xml:space="preserve">( E ) Voltage is the difference in electrical potential between two points in a circuit. </t>
  </si>
  <si>
    <t>It's the push or pressure behind current flow through a circuit, and is measured in (V) volts.</t>
  </si>
  <si>
    <t xml:space="preserve">( R ) Resistance determines how much current will flow through a component. </t>
  </si>
  <si>
    <t xml:space="preserve">Resistors are used to control voltage and current levels. </t>
  </si>
  <si>
    <t>A very high resistance allows a small amount of current to flow.</t>
  </si>
  <si>
    <t xml:space="preserve">A very low resistance allows a large amount of current to flow. Resistance is measured in ohms. </t>
  </si>
  <si>
    <t>( P ) Power is the amount of current times the voltage level at a given point measured in wattage</t>
  </si>
  <si>
    <t>or watts.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</si>
</sst>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00"/>
    <numFmt numFmtId="168" formatCode="0.000000"/>
    <numFmt numFmtId="169" formatCode="0.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9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6"/>
      <name val="Symbol"/>
      <family val="1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10"/>
      <name val="Arial"/>
      <family val="2"/>
    </font>
    <font>
      <sz val="8"/>
      <color indexed="10"/>
      <name val="Arial"/>
      <family val="0"/>
    </font>
    <font>
      <b/>
      <sz val="12"/>
      <color indexed="10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12"/>
      <name val="Arial"/>
      <family val="2"/>
    </font>
    <font>
      <sz val="8"/>
      <color indexed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8" fillId="2" borderId="0" xfId="0" applyFont="1" applyFill="1" applyAlignment="1">
      <alignment/>
    </xf>
    <xf numFmtId="2" fontId="8" fillId="4" borderId="1" xfId="0" applyNumberFormat="1" applyFont="1" applyFill="1" applyBorder="1" applyAlignment="1">
      <alignment horizontal="center"/>
    </xf>
    <xf numFmtId="0" fontId="4" fillId="2" borderId="0" xfId="20" applyFill="1" applyAlignment="1">
      <alignment/>
    </xf>
    <xf numFmtId="0" fontId="3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5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12" fillId="2" borderId="2" xfId="0" applyFont="1" applyFill="1" applyBorder="1" applyAlignment="1">
      <alignment/>
    </xf>
    <xf numFmtId="0" fontId="0" fillId="5" borderId="1" xfId="0" applyFill="1" applyBorder="1" applyAlignment="1" applyProtection="1">
      <alignment horizontal="center"/>
      <protection locked="0"/>
    </xf>
    <xf numFmtId="0" fontId="13" fillId="2" borderId="0" xfId="0" applyFont="1" applyFill="1" applyAlignment="1">
      <alignment horizontal="center"/>
    </xf>
    <xf numFmtId="0" fontId="12" fillId="2" borderId="0" xfId="0" applyFont="1" applyFill="1" applyAlignment="1">
      <alignment/>
    </xf>
    <xf numFmtId="0" fontId="13" fillId="0" borderId="0" xfId="0" applyFont="1" applyAlignment="1">
      <alignment/>
    </xf>
    <xf numFmtId="0" fontId="0" fillId="2" borderId="3" xfId="0" applyFill="1" applyBorder="1" applyAlignment="1">
      <alignment horizontal="right"/>
    </xf>
    <xf numFmtId="2" fontId="8" fillId="2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2" xfId="0" applyFont="1" applyFill="1" applyBorder="1" applyAlignment="1">
      <alignment/>
    </xf>
    <xf numFmtId="0" fontId="15" fillId="6" borderId="0" xfId="0" applyFont="1" applyFill="1" applyAlignment="1">
      <alignment/>
    </xf>
    <xf numFmtId="0" fontId="16" fillId="6" borderId="0" xfId="0" applyFont="1" applyFill="1" applyAlignment="1">
      <alignment/>
    </xf>
    <xf numFmtId="0" fontId="1" fillId="7" borderId="0" xfId="0" applyFont="1" applyFill="1" applyAlignment="1">
      <alignment horizontal="left"/>
    </xf>
    <xf numFmtId="0" fontId="0" fillId="7" borderId="0" xfId="0" applyFill="1" applyAlignment="1">
      <alignment/>
    </xf>
    <xf numFmtId="0" fontId="15" fillId="6" borderId="0" xfId="0" applyFont="1" applyFill="1" applyAlignment="1">
      <alignment horizontal="right"/>
    </xf>
    <xf numFmtId="0" fontId="2" fillId="7" borderId="0" xfId="0" applyFont="1" applyFill="1" applyAlignment="1">
      <alignment/>
    </xf>
    <xf numFmtId="0" fontId="16" fillId="3" borderId="0" xfId="0" applyFont="1" applyFill="1" applyAlignment="1">
      <alignment/>
    </xf>
    <xf numFmtId="0" fontId="18" fillId="3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95250</xdr:colOff>
      <xdr:row>12</xdr:row>
      <xdr:rowOff>95250</xdr:rowOff>
    </xdr:from>
    <xdr:to>
      <xdr:col>18</xdr:col>
      <xdr:colOff>438150</xdr:colOff>
      <xdr:row>36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2162175"/>
          <a:ext cx="4000500" cy="389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rt-stop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workbookViewId="0" topLeftCell="A1">
      <pane ySplit="1" topLeftCell="BM2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7.140625" style="3" customWidth="1"/>
    <col min="2" max="2" width="9.140625" style="3" customWidth="1"/>
    <col min="3" max="3" width="5.00390625" style="3" customWidth="1"/>
    <col min="4" max="5" width="9.140625" style="3" customWidth="1"/>
    <col min="6" max="6" width="5.7109375" style="3" customWidth="1"/>
    <col min="7" max="7" width="10.421875" style="3" customWidth="1"/>
    <col min="8" max="8" width="9.57421875" style="3" bestFit="1" customWidth="1"/>
    <col min="9" max="9" width="5.00390625" style="3" customWidth="1"/>
    <col min="10" max="10" width="9.57421875" style="3" bestFit="1" customWidth="1"/>
    <col min="11" max="11" width="9.140625" style="3" customWidth="1"/>
    <col min="12" max="21" width="9.140625" style="32" customWidth="1"/>
    <col min="22" max="16384" width="9.140625" style="3" customWidth="1"/>
  </cols>
  <sheetData>
    <row r="1" spans="1:11" ht="19.5" customHeight="1">
      <c r="A1" s="28" t="s">
        <v>36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2" t="s">
        <v>37</v>
      </c>
    </row>
    <row r="3" spans="1:12" ht="15.75">
      <c r="A3" s="13" t="s">
        <v>20</v>
      </c>
      <c r="B3" s="1"/>
      <c r="C3" s="1"/>
      <c r="D3" s="1"/>
      <c r="E3" s="1"/>
      <c r="F3" s="1"/>
      <c r="G3" s="1"/>
      <c r="H3" s="1"/>
      <c r="I3" s="1"/>
      <c r="J3" s="1"/>
      <c r="K3" s="1"/>
      <c r="L3" s="32" t="s">
        <v>38</v>
      </c>
    </row>
    <row r="4" spans="1:21" s="14" customFormat="1" ht="12.75">
      <c r="A4" s="12" t="s">
        <v>21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32" t="s">
        <v>39</v>
      </c>
      <c r="M4" s="33"/>
      <c r="N4" s="33"/>
      <c r="O4" s="33"/>
      <c r="P4" s="33"/>
      <c r="Q4" s="33"/>
      <c r="R4" s="33"/>
      <c r="S4" s="33"/>
      <c r="T4" s="33"/>
      <c r="U4" s="33"/>
    </row>
    <row r="5" spans="1:21" s="14" customFormat="1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32" t="s">
        <v>40</v>
      </c>
      <c r="M5" s="33"/>
      <c r="N5" s="33"/>
      <c r="O5" s="33"/>
      <c r="P5" s="33"/>
      <c r="Q5" s="33"/>
      <c r="R5" s="33"/>
      <c r="S5" s="33"/>
      <c r="T5" s="33"/>
      <c r="U5" s="33"/>
    </row>
    <row r="6" spans="1:12" ht="12.75">
      <c r="A6" s="26" t="s">
        <v>0</v>
      </c>
      <c r="B6" s="27"/>
      <c r="C6" s="27"/>
      <c r="D6" s="27"/>
      <c r="E6" s="27"/>
      <c r="F6" s="27"/>
      <c r="G6" s="27"/>
      <c r="H6" s="27"/>
      <c r="I6" s="27"/>
      <c r="J6" s="27"/>
      <c r="K6" s="30" t="s">
        <v>8</v>
      </c>
      <c r="L6" s="32" t="s">
        <v>41</v>
      </c>
    </row>
    <row r="7" spans="1:21" s="4" customFormat="1" ht="12.75">
      <c r="A7" s="15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2"/>
      <c r="L7" s="32" t="s">
        <v>42</v>
      </c>
      <c r="M7" s="33"/>
      <c r="N7" s="33"/>
      <c r="O7" s="33"/>
      <c r="P7" s="33"/>
      <c r="Q7" s="33"/>
      <c r="R7" s="33"/>
      <c r="S7" s="33"/>
      <c r="T7" s="33"/>
      <c r="U7" s="33"/>
    </row>
    <row r="8" spans="1:12" ht="12.75">
      <c r="A8" s="6" t="s">
        <v>2</v>
      </c>
      <c r="B8" s="18"/>
      <c r="C8" s="1"/>
      <c r="D8" s="6" t="s">
        <v>4</v>
      </c>
      <c r="E8" s="18"/>
      <c r="F8" s="24" t="s">
        <v>6</v>
      </c>
      <c r="G8" s="6" t="s">
        <v>7</v>
      </c>
      <c r="H8" s="8">
        <f>IF(E8=0,0,(B8/E8))</f>
        <v>0</v>
      </c>
      <c r="I8" s="7"/>
      <c r="J8" s="8">
        <f>IF(E8=0,0,(B8/E8)*1000)</f>
        <v>0</v>
      </c>
      <c r="K8" s="1"/>
      <c r="L8" s="32" t="s">
        <v>43</v>
      </c>
    </row>
    <row r="9" spans="1:21" s="4" customFormat="1" ht="12.75">
      <c r="A9" s="5"/>
      <c r="B9" s="5" t="s">
        <v>3</v>
      </c>
      <c r="C9" s="5"/>
      <c r="D9" s="5"/>
      <c r="E9" s="5" t="s">
        <v>5</v>
      </c>
      <c r="F9" s="24"/>
      <c r="G9" s="5"/>
      <c r="H9" s="19" t="s">
        <v>8</v>
      </c>
      <c r="I9" s="20"/>
      <c r="J9" s="5" t="s">
        <v>13</v>
      </c>
      <c r="K9" s="2"/>
      <c r="L9" s="32" t="s">
        <v>44</v>
      </c>
      <c r="M9" s="33"/>
      <c r="N9" s="33"/>
      <c r="O9" s="33"/>
      <c r="P9" s="33"/>
      <c r="Q9" s="33"/>
      <c r="R9" s="33"/>
      <c r="S9" s="33"/>
      <c r="T9" s="33"/>
      <c r="U9" s="33"/>
    </row>
    <row r="10" spans="1:21" s="4" customFormat="1" ht="12.75">
      <c r="A10" s="15" t="s">
        <v>9</v>
      </c>
      <c r="B10" s="16"/>
      <c r="C10" s="16"/>
      <c r="D10" s="16"/>
      <c r="E10" s="16"/>
      <c r="F10" s="25"/>
      <c r="G10" s="16"/>
      <c r="H10" s="17"/>
      <c r="I10" s="17"/>
      <c r="J10" s="17"/>
      <c r="K10" s="2"/>
      <c r="L10" s="32" t="s">
        <v>45</v>
      </c>
      <c r="M10" s="33"/>
      <c r="N10" s="33"/>
      <c r="O10" s="33"/>
      <c r="P10" s="33"/>
      <c r="Q10" s="33"/>
      <c r="R10" s="33"/>
      <c r="S10" s="33"/>
      <c r="T10" s="33"/>
      <c r="U10" s="33"/>
    </row>
    <row r="11" spans="1:12" ht="12.75">
      <c r="A11" s="6" t="s">
        <v>2</v>
      </c>
      <c r="B11" s="18"/>
      <c r="C11" s="1"/>
      <c r="D11" s="6" t="s">
        <v>10</v>
      </c>
      <c r="E11" s="18"/>
      <c r="F11" s="24" t="s">
        <v>6</v>
      </c>
      <c r="G11" s="6" t="s">
        <v>7</v>
      </c>
      <c r="H11" s="8">
        <f>IF(E11=0,0,(SQRT(B11/E11)))</f>
        <v>0</v>
      </c>
      <c r="I11" s="7"/>
      <c r="J11" s="8">
        <f>IF(E11=0,0,(SQRT(B11/E11)*1000))</f>
        <v>0</v>
      </c>
      <c r="K11" s="1"/>
      <c r="L11" s="32" t="s">
        <v>46</v>
      </c>
    </row>
    <row r="12" spans="1:21" s="4" customFormat="1" ht="12.75">
      <c r="A12" s="5"/>
      <c r="B12" s="5" t="s">
        <v>3</v>
      </c>
      <c r="C12" s="5"/>
      <c r="D12" s="5"/>
      <c r="E12" s="5" t="s">
        <v>11</v>
      </c>
      <c r="F12" s="24"/>
      <c r="G12" s="5"/>
      <c r="H12" s="19" t="s">
        <v>8</v>
      </c>
      <c r="I12" s="20"/>
      <c r="J12" s="5" t="s">
        <v>13</v>
      </c>
      <c r="K12" s="2"/>
      <c r="L12" s="32" t="s">
        <v>47</v>
      </c>
      <c r="M12" s="33"/>
      <c r="N12" s="33"/>
      <c r="O12" s="33"/>
      <c r="P12" s="33"/>
      <c r="Q12" s="33"/>
      <c r="R12" s="33"/>
      <c r="S12" s="33"/>
      <c r="T12" s="33"/>
      <c r="U12" s="33"/>
    </row>
    <row r="13" spans="1:21" s="4" customFormat="1" ht="12.75">
      <c r="A13" s="15" t="s">
        <v>12</v>
      </c>
      <c r="B13" s="16"/>
      <c r="C13" s="16"/>
      <c r="D13" s="16"/>
      <c r="E13" s="16"/>
      <c r="F13" s="25"/>
      <c r="G13" s="16"/>
      <c r="H13" s="17"/>
      <c r="I13" s="17"/>
      <c r="J13" s="17"/>
      <c r="K13" s="2"/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4" spans="1:11" ht="12.75">
      <c r="A14" s="6" t="s">
        <v>4</v>
      </c>
      <c r="B14" s="18"/>
      <c r="C14" s="1"/>
      <c r="D14" s="6" t="s">
        <v>10</v>
      </c>
      <c r="E14" s="18"/>
      <c r="F14" s="24" t="s">
        <v>6</v>
      </c>
      <c r="G14" s="6" t="s">
        <v>7</v>
      </c>
      <c r="H14" s="8">
        <f>IF(E14=0,0,(B14/E14))</f>
        <v>0</v>
      </c>
      <c r="I14" s="7"/>
      <c r="J14" s="8">
        <f>IF(E14=0,0,(B14/E14)*1000)</f>
        <v>0</v>
      </c>
      <c r="K14" s="1"/>
    </row>
    <row r="15" spans="1:21" s="4" customFormat="1" ht="12.75">
      <c r="A15" s="5"/>
      <c r="B15" s="5" t="s">
        <v>5</v>
      </c>
      <c r="C15" s="5"/>
      <c r="D15" s="5"/>
      <c r="E15" s="5" t="s">
        <v>11</v>
      </c>
      <c r="F15" s="24"/>
      <c r="G15" s="5"/>
      <c r="H15" s="5" t="s">
        <v>8</v>
      </c>
      <c r="I15" s="2"/>
      <c r="J15" s="5" t="s">
        <v>13</v>
      </c>
      <c r="K15" s="2"/>
      <c r="L15" s="33"/>
      <c r="M15" s="33"/>
      <c r="N15" s="33"/>
      <c r="O15" s="33"/>
      <c r="P15" s="33"/>
      <c r="Q15" s="33"/>
      <c r="R15" s="33"/>
      <c r="S15" s="33"/>
      <c r="T15" s="33"/>
      <c r="U15" s="33"/>
    </row>
    <row r="16" spans="1:11" ht="12.75">
      <c r="A16" s="26" t="s">
        <v>22</v>
      </c>
      <c r="B16" s="27"/>
      <c r="C16" s="27"/>
      <c r="D16" s="27"/>
      <c r="E16" s="27"/>
      <c r="F16" s="27"/>
      <c r="G16" s="27"/>
      <c r="H16" s="27"/>
      <c r="I16" s="27"/>
      <c r="J16" s="27"/>
      <c r="K16" s="30" t="s">
        <v>3</v>
      </c>
    </row>
    <row r="17" spans="1:21" s="4" customFormat="1" ht="12.75">
      <c r="A17" s="21" t="s">
        <v>23</v>
      </c>
      <c r="B17" s="16"/>
      <c r="C17" s="16"/>
      <c r="D17" s="16"/>
      <c r="E17" s="16"/>
      <c r="F17" s="25"/>
      <c r="G17" s="16"/>
      <c r="H17" s="16"/>
      <c r="I17" s="16"/>
      <c r="J17" s="16"/>
      <c r="K17" s="2"/>
      <c r="L17" s="33"/>
      <c r="M17" s="33"/>
      <c r="N17" s="33"/>
      <c r="O17" s="33"/>
      <c r="P17" s="33"/>
      <c r="Q17" s="33"/>
      <c r="R17" s="33"/>
      <c r="S17" s="33"/>
      <c r="T17" s="33"/>
      <c r="U17" s="33"/>
    </row>
    <row r="18" spans="1:11" ht="12.75">
      <c r="A18" s="22" t="s">
        <v>7</v>
      </c>
      <c r="B18" s="18"/>
      <c r="C18" s="1"/>
      <c r="D18" s="6" t="s">
        <v>10</v>
      </c>
      <c r="E18" s="18"/>
      <c r="F18" s="24" t="s">
        <v>6</v>
      </c>
      <c r="G18" s="6" t="s">
        <v>2</v>
      </c>
      <c r="H18" s="8">
        <f>IF(E18=0,0,(B18*B18*E18))</f>
        <v>0</v>
      </c>
      <c r="I18" s="7"/>
      <c r="J18" s="8">
        <f>IF(B18=0,0,(B18*B18*E18/746))</f>
        <v>0</v>
      </c>
      <c r="K18" s="1"/>
    </row>
    <row r="19" spans="1:11" ht="12.75">
      <c r="A19" s="5"/>
      <c r="B19" s="5" t="s">
        <v>8</v>
      </c>
      <c r="C19" s="5"/>
      <c r="D19" s="5"/>
      <c r="E19" s="5" t="s">
        <v>11</v>
      </c>
      <c r="F19" s="24"/>
      <c r="G19" s="5"/>
      <c r="H19" s="19" t="s">
        <v>3</v>
      </c>
      <c r="I19" s="20"/>
      <c r="J19" s="5" t="s">
        <v>24</v>
      </c>
      <c r="K19" s="2"/>
    </row>
    <row r="20" spans="1:21" s="4" customFormat="1" ht="12.75">
      <c r="A20" s="21" t="s">
        <v>25</v>
      </c>
      <c r="B20" s="16"/>
      <c r="C20" s="16"/>
      <c r="D20" s="16"/>
      <c r="E20" s="16"/>
      <c r="F20" s="25"/>
      <c r="G20" s="16"/>
      <c r="H20" s="17"/>
      <c r="I20" s="17"/>
      <c r="J20" s="17"/>
      <c r="K20" s="2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spans="1:11" ht="12.75">
      <c r="A21" s="22" t="s">
        <v>4</v>
      </c>
      <c r="B21" s="18"/>
      <c r="C21" s="1"/>
      <c r="D21" s="6" t="s">
        <v>7</v>
      </c>
      <c r="E21" s="18"/>
      <c r="F21" s="24" t="s">
        <v>6</v>
      </c>
      <c r="G21" s="6" t="s">
        <v>2</v>
      </c>
      <c r="H21" s="8">
        <f>IF(E21=0,0,(B21*E21))</f>
        <v>0</v>
      </c>
      <c r="I21" s="7"/>
      <c r="J21" s="8">
        <f>IF(E21=0,0,(B21*E21/746))</f>
        <v>0</v>
      </c>
      <c r="K21" s="1"/>
    </row>
    <row r="22" spans="1:11" ht="12.75">
      <c r="A22" s="5"/>
      <c r="B22" s="5" t="s">
        <v>5</v>
      </c>
      <c r="C22" s="5"/>
      <c r="D22" s="5"/>
      <c r="E22" s="5" t="s">
        <v>8</v>
      </c>
      <c r="F22" s="24"/>
      <c r="G22" s="5"/>
      <c r="H22" s="19" t="s">
        <v>3</v>
      </c>
      <c r="I22" s="20"/>
      <c r="J22" s="5" t="s">
        <v>24</v>
      </c>
      <c r="K22" s="2"/>
    </row>
    <row r="23" spans="1:21" s="4" customFormat="1" ht="12.75">
      <c r="A23" s="21" t="s">
        <v>26</v>
      </c>
      <c r="B23" s="16"/>
      <c r="C23" s="16"/>
      <c r="D23" s="16"/>
      <c r="E23" s="16"/>
      <c r="F23" s="25"/>
      <c r="G23" s="16"/>
      <c r="H23" s="17"/>
      <c r="I23" s="17"/>
      <c r="J23" s="17"/>
      <c r="K23" s="2"/>
      <c r="L23" s="33"/>
      <c r="M23" s="33"/>
      <c r="N23" s="33"/>
      <c r="O23" s="33"/>
      <c r="P23" s="33"/>
      <c r="Q23" s="33"/>
      <c r="R23" s="33"/>
      <c r="S23" s="33"/>
      <c r="T23" s="33"/>
      <c r="U23" s="33"/>
    </row>
    <row r="24" spans="1:21" s="4" customFormat="1" ht="12.75">
      <c r="A24" s="22" t="s">
        <v>4</v>
      </c>
      <c r="B24" s="18"/>
      <c r="C24" s="1"/>
      <c r="D24" s="6" t="s">
        <v>10</v>
      </c>
      <c r="E24" s="18"/>
      <c r="F24" s="24" t="s">
        <v>6</v>
      </c>
      <c r="G24" s="6" t="s">
        <v>2</v>
      </c>
      <c r="H24" s="8">
        <f>IF(E24=0,0,(B24*B24/E24))</f>
        <v>0</v>
      </c>
      <c r="I24" s="7"/>
      <c r="J24" s="8">
        <f>IF(E24=0,0,(B24*B24/E24/746))</f>
        <v>0</v>
      </c>
      <c r="K24" s="1"/>
      <c r="L24" s="33"/>
      <c r="M24" s="33"/>
      <c r="N24" s="33"/>
      <c r="O24" s="33"/>
      <c r="P24" s="33"/>
      <c r="Q24" s="33"/>
      <c r="R24" s="33"/>
      <c r="S24" s="33"/>
      <c r="T24" s="33"/>
      <c r="U24" s="33"/>
    </row>
    <row r="25" spans="1:21" s="4" customFormat="1" ht="12.75">
      <c r="A25" s="5"/>
      <c r="B25" s="5" t="s">
        <v>5</v>
      </c>
      <c r="C25" s="5"/>
      <c r="D25" s="5"/>
      <c r="E25" s="5" t="s">
        <v>11</v>
      </c>
      <c r="F25" s="24"/>
      <c r="G25" s="5"/>
      <c r="H25" s="5" t="s">
        <v>3</v>
      </c>
      <c r="I25" s="2"/>
      <c r="J25" s="5" t="s">
        <v>24</v>
      </c>
      <c r="K25" s="2"/>
      <c r="L25" s="33"/>
      <c r="M25" s="33"/>
      <c r="N25" s="33"/>
      <c r="O25" s="33"/>
      <c r="P25" s="33"/>
      <c r="Q25" s="33"/>
      <c r="R25" s="33"/>
      <c r="S25" s="33"/>
      <c r="T25" s="33"/>
      <c r="U25" s="33"/>
    </row>
    <row r="26" spans="1:11" ht="12.75">
      <c r="A26" s="26" t="s">
        <v>29</v>
      </c>
      <c r="B26" s="27"/>
      <c r="C26" s="27"/>
      <c r="D26" s="27"/>
      <c r="E26" s="27"/>
      <c r="F26" s="27"/>
      <c r="G26" s="27"/>
      <c r="H26" s="27"/>
      <c r="I26" s="27"/>
      <c r="J26" s="27"/>
      <c r="K26" s="30" t="s">
        <v>11</v>
      </c>
    </row>
    <row r="27" spans="1:21" s="4" customFormat="1" ht="12.75">
      <c r="A27" s="21" t="s">
        <v>27</v>
      </c>
      <c r="B27" s="16"/>
      <c r="C27" s="16"/>
      <c r="D27" s="16"/>
      <c r="E27" s="16"/>
      <c r="F27" s="25"/>
      <c r="G27" s="16"/>
      <c r="H27" s="16"/>
      <c r="I27" s="16"/>
      <c r="J27" s="16"/>
      <c r="K27" s="2"/>
      <c r="L27" s="33"/>
      <c r="M27" s="33"/>
      <c r="N27" s="33"/>
      <c r="O27" s="33"/>
      <c r="P27" s="33"/>
      <c r="Q27" s="33"/>
      <c r="R27" s="33"/>
      <c r="S27" s="33"/>
      <c r="T27" s="33"/>
      <c r="U27" s="33"/>
    </row>
    <row r="28" spans="1:11" ht="12.75">
      <c r="A28" s="22" t="s">
        <v>2</v>
      </c>
      <c r="B28" s="18"/>
      <c r="C28" s="1"/>
      <c r="D28" s="6" t="s">
        <v>7</v>
      </c>
      <c r="E28" s="18"/>
      <c r="F28" s="24" t="s">
        <v>6</v>
      </c>
      <c r="G28" s="6" t="s">
        <v>10</v>
      </c>
      <c r="H28" s="8">
        <f>IF(E28=0,0,(B28/(E28*E28)))</f>
        <v>0</v>
      </c>
      <c r="I28" s="7"/>
      <c r="J28" s="8">
        <f>IF(H28=0,0,(H28/1000))</f>
        <v>0</v>
      </c>
      <c r="K28" s="1"/>
    </row>
    <row r="29" spans="1:11" ht="12.75">
      <c r="A29" s="5"/>
      <c r="B29" s="5" t="s">
        <v>3</v>
      </c>
      <c r="C29" s="5"/>
      <c r="D29" s="5"/>
      <c r="E29" s="5" t="s">
        <v>8</v>
      </c>
      <c r="F29" s="24"/>
      <c r="G29" s="5"/>
      <c r="H29" s="19" t="s">
        <v>11</v>
      </c>
      <c r="I29" s="20"/>
      <c r="J29" s="5" t="s">
        <v>31</v>
      </c>
      <c r="K29" s="2"/>
    </row>
    <row r="30" spans="1:21" s="4" customFormat="1" ht="12.75">
      <c r="A30" s="21" t="s">
        <v>28</v>
      </c>
      <c r="B30" s="16"/>
      <c r="C30" s="16"/>
      <c r="D30" s="16"/>
      <c r="E30" s="16"/>
      <c r="F30" s="25"/>
      <c r="G30" s="16"/>
      <c r="H30" s="17"/>
      <c r="I30" s="17"/>
      <c r="J30" s="17"/>
      <c r="K30" s="2"/>
      <c r="L30" s="33"/>
      <c r="M30" s="33"/>
      <c r="N30" s="33"/>
      <c r="O30" s="33"/>
      <c r="P30" s="33"/>
      <c r="Q30" s="33"/>
      <c r="R30" s="33"/>
      <c r="S30" s="33"/>
      <c r="T30" s="33"/>
      <c r="U30" s="33"/>
    </row>
    <row r="31" spans="1:11" ht="12.75">
      <c r="A31" s="22" t="s">
        <v>4</v>
      </c>
      <c r="B31" s="18"/>
      <c r="C31" s="1"/>
      <c r="D31" s="6" t="s">
        <v>7</v>
      </c>
      <c r="E31" s="18"/>
      <c r="F31" s="24" t="s">
        <v>6</v>
      </c>
      <c r="G31" s="6" t="s">
        <v>10</v>
      </c>
      <c r="H31" s="8">
        <f>IF(E31=0,0,(B31/E31))</f>
        <v>0</v>
      </c>
      <c r="I31" s="7"/>
      <c r="J31" s="8">
        <f>IF(H31=0,0,(H31/1000))</f>
        <v>0</v>
      </c>
      <c r="K31" s="1"/>
    </row>
    <row r="32" spans="1:11" ht="12.75">
      <c r="A32" s="5"/>
      <c r="B32" s="5" t="s">
        <v>5</v>
      </c>
      <c r="C32" s="5"/>
      <c r="D32" s="5"/>
      <c r="E32" s="5" t="s">
        <v>8</v>
      </c>
      <c r="F32" s="24"/>
      <c r="G32" s="5"/>
      <c r="H32" s="19" t="s">
        <v>11</v>
      </c>
      <c r="I32" s="20"/>
      <c r="J32" s="5" t="s">
        <v>31</v>
      </c>
      <c r="K32" s="2"/>
    </row>
    <row r="33" spans="1:21" s="4" customFormat="1" ht="12.75">
      <c r="A33" s="21" t="s">
        <v>30</v>
      </c>
      <c r="B33" s="16"/>
      <c r="C33" s="16"/>
      <c r="D33" s="16"/>
      <c r="E33" s="16"/>
      <c r="F33" s="25"/>
      <c r="G33" s="16"/>
      <c r="H33" s="17"/>
      <c r="I33" s="17"/>
      <c r="J33" s="17"/>
      <c r="K33" s="2"/>
      <c r="L33" s="33"/>
      <c r="M33" s="33"/>
      <c r="N33" s="33"/>
      <c r="O33" s="33"/>
      <c r="P33" s="33"/>
      <c r="Q33" s="33"/>
      <c r="R33" s="33"/>
      <c r="S33" s="33"/>
      <c r="T33" s="33"/>
      <c r="U33" s="33"/>
    </row>
    <row r="34" spans="1:21" s="4" customFormat="1" ht="12.75">
      <c r="A34" s="22" t="s">
        <v>4</v>
      </c>
      <c r="B34" s="18"/>
      <c r="C34" s="1"/>
      <c r="D34" s="6" t="s">
        <v>2</v>
      </c>
      <c r="E34" s="18"/>
      <c r="F34" s="24" t="s">
        <v>6</v>
      </c>
      <c r="G34" s="6" t="s">
        <v>10</v>
      </c>
      <c r="H34" s="8">
        <f>IF(E34=0,0,(B34*B34/E34))</f>
        <v>0</v>
      </c>
      <c r="I34" s="7"/>
      <c r="J34" s="8">
        <f>IF(H34=0,0,(H34/1000))</f>
        <v>0</v>
      </c>
      <c r="K34" s="1"/>
      <c r="L34" s="33"/>
      <c r="M34" s="33"/>
      <c r="N34" s="33"/>
      <c r="O34" s="33"/>
      <c r="P34" s="33"/>
      <c r="Q34" s="33"/>
      <c r="R34" s="33"/>
      <c r="S34" s="33"/>
      <c r="T34" s="33"/>
      <c r="U34" s="33"/>
    </row>
    <row r="35" spans="1:21" s="4" customFormat="1" ht="12.75">
      <c r="A35" s="5"/>
      <c r="B35" s="5" t="s">
        <v>5</v>
      </c>
      <c r="C35" s="5"/>
      <c r="D35" s="5"/>
      <c r="E35" s="5" t="s">
        <v>3</v>
      </c>
      <c r="F35" s="24"/>
      <c r="G35" s="5"/>
      <c r="H35" s="5" t="s">
        <v>11</v>
      </c>
      <c r="I35" s="2"/>
      <c r="J35" s="5" t="s">
        <v>31</v>
      </c>
      <c r="K35" s="2"/>
      <c r="L35" s="33"/>
      <c r="M35" s="33"/>
      <c r="N35" s="33"/>
      <c r="O35" s="33"/>
      <c r="P35" s="33"/>
      <c r="Q35" s="33"/>
      <c r="R35" s="33"/>
      <c r="S35" s="33"/>
      <c r="T35" s="33"/>
      <c r="U35" s="33"/>
    </row>
    <row r="36" spans="1:21" s="4" customFormat="1" ht="12.75">
      <c r="A36" s="26" t="s">
        <v>32</v>
      </c>
      <c r="B36" s="27"/>
      <c r="C36" s="27"/>
      <c r="D36" s="27"/>
      <c r="E36" s="27"/>
      <c r="F36" s="27"/>
      <c r="G36" s="27"/>
      <c r="H36" s="27"/>
      <c r="I36" s="27"/>
      <c r="J36" s="27"/>
      <c r="K36" s="30" t="s">
        <v>5</v>
      </c>
      <c r="L36" s="33"/>
      <c r="M36" s="33"/>
      <c r="N36" s="33"/>
      <c r="O36" s="33"/>
      <c r="P36" s="33"/>
      <c r="Q36" s="33"/>
      <c r="R36" s="33"/>
      <c r="S36" s="33"/>
      <c r="T36" s="33"/>
      <c r="U36" s="33"/>
    </row>
    <row r="37" spans="1:21" s="4" customFormat="1" ht="12.75">
      <c r="A37" s="21" t="s">
        <v>33</v>
      </c>
      <c r="B37" s="16"/>
      <c r="C37" s="16"/>
      <c r="D37" s="16"/>
      <c r="E37" s="16"/>
      <c r="F37" s="25"/>
      <c r="G37" s="16"/>
      <c r="H37" s="16"/>
      <c r="I37" s="16"/>
      <c r="J37" s="16"/>
      <c r="K37" s="2"/>
      <c r="L37" s="33"/>
      <c r="M37" s="33"/>
      <c r="N37" s="33"/>
      <c r="O37" s="33"/>
      <c r="P37" s="33"/>
      <c r="Q37" s="33"/>
      <c r="R37" s="33"/>
      <c r="S37" s="33"/>
      <c r="T37" s="33"/>
      <c r="U37" s="33"/>
    </row>
    <row r="38" spans="1:21" s="4" customFormat="1" ht="12.75">
      <c r="A38" s="22" t="s">
        <v>7</v>
      </c>
      <c r="B38" s="18"/>
      <c r="C38" s="1"/>
      <c r="D38" s="6" t="s">
        <v>10</v>
      </c>
      <c r="E38" s="18"/>
      <c r="F38" s="24" t="s">
        <v>6</v>
      </c>
      <c r="G38" s="6" t="s">
        <v>4</v>
      </c>
      <c r="H38" s="8">
        <f>IF(E38=0,0,(B38*E38))</f>
        <v>0</v>
      </c>
      <c r="I38" s="7"/>
      <c r="J38" s="23"/>
      <c r="K38" s="1"/>
      <c r="L38" s="33"/>
      <c r="M38" s="33"/>
      <c r="N38" s="33"/>
      <c r="O38" s="33"/>
      <c r="P38" s="33"/>
      <c r="Q38" s="33"/>
      <c r="R38" s="33"/>
      <c r="S38" s="33"/>
      <c r="T38" s="33"/>
      <c r="U38" s="33"/>
    </row>
    <row r="39" spans="1:21" s="4" customFormat="1" ht="12.75">
      <c r="A39" s="5"/>
      <c r="B39" s="5" t="s">
        <v>8</v>
      </c>
      <c r="C39" s="5"/>
      <c r="D39" s="5"/>
      <c r="E39" s="5" t="s">
        <v>11</v>
      </c>
      <c r="F39" s="24"/>
      <c r="G39" s="5"/>
      <c r="H39" s="19" t="s">
        <v>5</v>
      </c>
      <c r="I39" s="20"/>
      <c r="J39" s="5"/>
      <c r="K39" s="2"/>
      <c r="L39" s="33"/>
      <c r="M39" s="33"/>
      <c r="N39" s="33"/>
      <c r="O39" s="33"/>
      <c r="P39" s="33"/>
      <c r="Q39" s="33"/>
      <c r="R39" s="33"/>
      <c r="S39" s="33"/>
      <c r="T39" s="33"/>
      <c r="U39" s="33"/>
    </row>
    <row r="40" spans="1:21" s="4" customFormat="1" ht="12.75">
      <c r="A40" s="21" t="s">
        <v>34</v>
      </c>
      <c r="B40" s="16"/>
      <c r="C40" s="16"/>
      <c r="D40" s="16"/>
      <c r="E40" s="16"/>
      <c r="F40" s="25"/>
      <c r="G40" s="16"/>
      <c r="H40" s="17"/>
      <c r="I40" s="17"/>
      <c r="J40" s="17"/>
      <c r="K40" s="2"/>
      <c r="L40" s="33"/>
      <c r="M40" s="33"/>
      <c r="N40" s="33"/>
      <c r="O40" s="33"/>
      <c r="P40" s="33"/>
      <c r="Q40" s="33"/>
      <c r="R40" s="33"/>
      <c r="S40" s="33"/>
      <c r="T40" s="33"/>
      <c r="U40" s="33"/>
    </row>
    <row r="41" spans="1:21" s="4" customFormat="1" ht="12.75">
      <c r="A41" s="22" t="s">
        <v>2</v>
      </c>
      <c r="B41" s="18"/>
      <c r="C41" s="1"/>
      <c r="D41" s="6" t="s">
        <v>7</v>
      </c>
      <c r="E41" s="18"/>
      <c r="F41" s="24" t="s">
        <v>6</v>
      </c>
      <c r="G41" s="6" t="s">
        <v>4</v>
      </c>
      <c r="H41" s="8">
        <f>IF(E41=0,0,(B41/E41))</f>
        <v>0</v>
      </c>
      <c r="I41" s="7"/>
      <c r="J41" s="23"/>
      <c r="K41" s="1"/>
      <c r="L41" s="33"/>
      <c r="M41" s="33"/>
      <c r="N41" s="33"/>
      <c r="O41" s="33"/>
      <c r="P41" s="33"/>
      <c r="Q41" s="33"/>
      <c r="R41" s="33"/>
      <c r="S41" s="33"/>
      <c r="T41" s="33"/>
      <c r="U41" s="33"/>
    </row>
    <row r="42" spans="1:11" ht="12.75">
      <c r="A42" s="5"/>
      <c r="B42" s="5" t="s">
        <v>3</v>
      </c>
      <c r="C42" s="5"/>
      <c r="D42" s="5"/>
      <c r="E42" s="5" t="s">
        <v>8</v>
      </c>
      <c r="F42" s="24"/>
      <c r="G42" s="5"/>
      <c r="H42" s="19" t="s">
        <v>5</v>
      </c>
      <c r="I42" s="20"/>
      <c r="J42" s="5"/>
      <c r="K42" s="2"/>
    </row>
    <row r="43" spans="1:21" s="4" customFormat="1" ht="12.75">
      <c r="A43" s="21" t="s">
        <v>35</v>
      </c>
      <c r="B43" s="16"/>
      <c r="C43" s="16"/>
      <c r="D43" s="16"/>
      <c r="E43" s="16"/>
      <c r="F43" s="25"/>
      <c r="G43" s="16"/>
      <c r="H43" s="17"/>
      <c r="I43" s="17"/>
      <c r="J43" s="17"/>
      <c r="K43" s="2"/>
      <c r="L43" s="33"/>
      <c r="M43" s="33"/>
      <c r="N43" s="33"/>
      <c r="O43" s="33"/>
      <c r="P43" s="33"/>
      <c r="Q43" s="33"/>
      <c r="R43" s="33"/>
      <c r="S43" s="33"/>
      <c r="T43" s="33"/>
      <c r="U43" s="33"/>
    </row>
    <row r="44" spans="1:11" ht="12.75">
      <c r="A44" s="22" t="s">
        <v>2</v>
      </c>
      <c r="B44" s="18"/>
      <c r="C44" s="1"/>
      <c r="D44" s="6" t="s">
        <v>10</v>
      </c>
      <c r="E44" s="18"/>
      <c r="F44" s="24" t="s">
        <v>6</v>
      </c>
      <c r="G44" s="6" t="s">
        <v>4</v>
      </c>
      <c r="H44" s="8">
        <f>IF(0,0,(SQRT(B44*E44)))</f>
        <v>0</v>
      </c>
      <c r="I44" s="7"/>
      <c r="J44" s="23"/>
      <c r="K44" s="1"/>
    </row>
    <row r="45" spans="1:11" ht="12.75">
      <c r="A45" s="5"/>
      <c r="B45" s="5" t="s">
        <v>3</v>
      </c>
      <c r="C45" s="5"/>
      <c r="D45" s="5"/>
      <c r="E45" s="5" t="s">
        <v>11</v>
      </c>
      <c r="F45" s="5"/>
      <c r="G45" s="5"/>
      <c r="H45" s="5" t="s">
        <v>5</v>
      </c>
      <c r="I45" s="2"/>
      <c r="J45" s="5"/>
      <c r="K45" s="2"/>
    </row>
    <row r="46" spans="1:11" ht="12.75">
      <c r="A46" s="31" t="s">
        <v>19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</row>
    <row r="47" spans="1:11" ht="12.75">
      <c r="A47" s="9" t="s">
        <v>14</v>
      </c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2" t="s">
        <v>15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2.75">
      <c r="A49" s="12" t="s">
        <v>16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2.75">
      <c r="A50" s="12" t="s">
        <v>17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2.75">
      <c r="A51" s="11" t="s">
        <v>18</v>
      </c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 password="C149" sheet="1" objects="1" scenarios="1" selectLockedCells="1"/>
  <hyperlinks>
    <hyperlink ref="A47" r:id="rId1" display="www.start-stop.com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Osorio</dc:creator>
  <cp:keywords/>
  <dc:description/>
  <cp:lastModifiedBy>Fred Osorio</cp:lastModifiedBy>
  <cp:lastPrinted>2004-12-13T03:11:07Z</cp:lastPrinted>
  <dcterms:created xsi:type="dcterms:W3CDTF">2004-10-16T22:48:25Z</dcterms:created>
  <dcterms:modified xsi:type="dcterms:W3CDTF">2004-12-13T03:11:44Z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